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定价" sheetId="1" r:id="rId1"/>
    <sheet name="利润率公式" sheetId="2" r:id="rId2"/>
  </sheets>
  <definedNames/>
  <calcPr fullCalcOnLoad="1"/>
</workbook>
</file>

<file path=xl/sharedStrings.xml><?xml version="1.0" encoding="utf-8"?>
<sst xmlns="http://schemas.openxmlformats.org/spreadsheetml/2006/main" count="28" uniqueCount="20">
  <si>
    <t>采购成本</t>
  </si>
  <si>
    <t>利润</t>
  </si>
  <si>
    <t>重量kg</t>
  </si>
  <si>
    <t>采购价</t>
  </si>
  <si>
    <t>关税</t>
  </si>
  <si>
    <t>采购运费</t>
  </si>
  <si>
    <t>国际运费（RMB）</t>
  </si>
  <si>
    <t>手续费</t>
  </si>
  <si>
    <t>利润（销售利润率）</t>
  </si>
  <si>
    <t>售价（RMB)</t>
  </si>
  <si>
    <t>售价台币</t>
  </si>
  <si>
    <t>反推销售利润率</t>
  </si>
  <si>
    <t>参数</t>
  </si>
  <si>
    <t>计算器：</t>
  </si>
  <si>
    <t>重量</t>
  </si>
  <si>
    <t>费用</t>
  </si>
  <si>
    <t>成本利润率</t>
  </si>
  <si>
    <t>成本</t>
  </si>
  <si>
    <t>售价</t>
  </si>
  <si>
    <t>销售利润率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</si>
</sst>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7" applyNumberFormat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41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9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9" fontId="0" fillId="33" borderId="0" xfId="0" applyNumberFormat="1" applyFont="1" applyFill="1" applyBorder="1" applyAlignment="1" applyProtection="1">
      <alignment vertical="center"/>
      <protection/>
    </xf>
    <xf numFmtId="9" fontId="0" fillId="33" borderId="0" xfId="0" applyNumberFormat="1" applyFill="1" applyAlignment="1">
      <alignment vertical="center"/>
    </xf>
    <xf numFmtId="0" fontId="2" fillId="33" borderId="0" xfId="0" applyFont="1" applyFill="1" applyAlignment="1">
      <alignment vertical="center"/>
    </xf>
    <xf numFmtId="7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0" fontId="2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SheetLayoutView="100" zoomScalePageLayoutView="0" workbookViewId="0" topLeftCell="A1">
      <selection activeCell="H7" sqref="H7"/>
    </sheetView>
  </sheetViews>
  <sheetFormatPr defaultColWidth="9.00390625" defaultRowHeight="14.25"/>
  <cols>
    <col min="1" max="1" width="9.875" style="0" customWidth="1"/>
    <col min="3" max="3" width="7.375" style="0" customWidth="1"/>
    <col min="4" max="4" width="5.375" style="0" customWidth="1"/>
    <col min="5" max="5" width="9.375" style="0" customWidth="1"/>
    <col min="6" max="6" width="17.125" style="0" customWidth="1"/>
    <col min="7" max="7" width="8.125" style="0" customWidth="1"/>
    <col min="8" max="8" width="19.50390625" style="0" bestFit="1" customWidth="1"/>
    <col min="9" max="9" width="14.125" style="0" customWidth="1"/>
    <col min="10" max="10" width="12.625" style="0" customWidth="1"/>
    <col min="11" max="11" width="17.125" style="0" customWidth="1"/>
    <col min="12" max="12" width="14.125" style="0" bestFit="1" customWidth="1"/>
  </cols>
  <sheetData>
    <row r="1" spans="3:8" ht="15.75">
      <c r="C1" s="14" t="s">
        <v>0</v>
      </c>
      <c r="D1" s="14"/>
      <c r="E1" s="14"/>
      <c r="F1" s="14"/>
      <c r="G1" s="6"/>
      <c r="H1" s="5" t="s">
        <v>1</v>
      </c>
    </row>
    <row r="2" spans="2:12" ht="15.75"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s="12" t="s">
        <v>9</v>
      </c>
      <c r="J2" s="12" t="s">
        <v>10</v>
      </c>
      <c r="L2" t="s">
        <v>11</v>
      </c>
    </row>
    <row r="3" spans="1:8" s="1" customFormat="1" ht="15.75">
      <c r="A3" s="1" t="s">
        <v>12</v>
      </c>
      <c r="D3" s="1">
        <v>0</v>
      </c>
      <c r="G3" s="7">
        <v>0.06</v>
      </c>
      <c r="H3" s="8">
        <v>0.15</v>
      </c>
    </row>
    <row r="4" spans="1:12" s="4" customFormat="1" ht="24" customHeight="1">
      <c r="A4" s="4" t="s">
        <v>13</v>
      </c>
      <c r="B4" s="9">
        <v>1</v>
      </c>
      <c r="C4" s="9">
        <v>580</v>
      </c>
      <c r="D4" s="4">
        <f>C4*D3</f>
        <v>0</v>
      </c>
      <c r="E4" s="9">
        <v>8</v>
      </c>
      <c r="F4" s="10">
        <f>VLOOKUP(CEILING(B4,0.5),A7:B56,2,FALSE)/4.2</f>
        <v>10.714285714285714</v>
      </c>
      <c r="G4" s="11">
        <f>SUM(C4:F4)/(1-H3)*G3</f>
        <v>42.26218487394958</v>
      </c>
      <c r="H4" s="11">
        <f>I4-SUM(C4:G4)</f>
        <v>113.11349480968863</v>
      </c>
      <c r="I4" s="11">
        <f>SUM(C4:G4)/(1-H3)</f>
        <v>754.0899653979238</v>
      </c>
      <c r="J4" s="11">
        <f>I4*4.2</f>
        <v>3167.1778546712803</v>
      </c>
      <c r="L4" s="13">
        <f>H4/I4</f>
        <v>0.15000000000000008</v>
      </c>
    </row>
    <row r="6" spans="1:2" ht="15.75">
      <c r="A6" s="12" t="s">
        <v>14</v>
      </c>
      <c r="B6" s="12" t="s">
        <v>15</v>
      </c>
    </row>
    <row r="7" spans="1:2" ht="15.75">
      <c r="A7">
        <v>0.5</v>
      </c>
      <c r="B7">
        <v>12.8</v>
      </c>
    </row>
    <row r="8" spans="1:2" ht="15.75">
      <c r="A8">
        <v>1</v>
      </c>
      <c r="B8">
        <v>45</v>
      </c>
    </row>
    <row r="9" spans="1:2" ht="15.75">
      <c r="A9">
        <v>1.5</v>
      </c>
      <c r="B9">
        <v>77.2</v>
      </c>
    </row>
    <row r="10" spans="1:2" ht="15.75">
      <c r="A10">
        <v>2</v>
      </c>
      <c r="B10">
        <v>109.4</v>
      </c>
    </row>
    <row r="11" spans="1:11" ht="15.75">
      <c r="A11">
        <v>2.5</v>
      </c>
      <c r="B11">
        <v>141.6</v>
      </c>
      <c r="I11" s="1"/>
      <c r="K11" s="2"/>
    </row>
    <row r="12" spans="1:2" ht="15.75">
      <c r="A12">
        <v>3</v>
      </c>
      <c r="B12">
        <v>173.8</v>
      </c>
    </row>
    <row r="13" spans="1:2" ht="15.75">
      <c r="A13">
        <v>3.5</v>
      </c>
      <c r="B13">
        <v>206</v>
      </c>
    </row>
    <row r="14" spans="1:2" ht="15.75">
      <c r="A14">
        <v>4</v>
      </c>
      <c r="B14">
        <v>238.2</v>
      </c>
    </row>
    <row r="15" spans="1:2" ht="15.75">
      <c r="A15">
        <v>4.5</v>
      </c>
      <c r="B15">
        <v>270.4</v>
      </c>
    </row>
    <row r="16" spans="1:2" ht="15.75">
      <c r="A16">
        <v>5</v>
      </c>
      <c r="B16">
        <v>302.6</v>
      </c>
    </row>
    <row r="17" spans="1:13" ht="15.75">
      <c r="A17">
        <v>5.5</v>
      </c>
      <c r="B17">
        <v>314.8</v>
      </c>
      <c r="J17" s="1"/>
      <c r="K17" s="1"/>
      <c r="L17" s="3"/>
      <c r="M17" s="2"/>
    </row>
    <row r="18" spans="1:2" ht="15.75">
      <c r="A18">
        <v>6</v>
      </c>
      <c r="B18">
        <v>347</v>
      </c>
    </row>
    <row r="19" spans="1:2" ht="15.75">
      <c r="A19">
        <v>6.5</v>
      </c>
      <c r="B19">
        <v>379.2</v>
      </c>
    </row>
    <row r="20" spans="1:2" ht="15.75">
      <c r="A20">
        <v>7</v>
      </c>
      <c r="B20">
        <v>411.4</v>
      </c>
    </row>
    <row r="21" spans="1:2" ht="15.75">
      <c r="A21">
        <v>7.5</v>
      </c>
      <c r="B21">
        <v>443.6</v>
      </c>
    </row>
    <row r="22" spans="1:2" ht="15.75">
      <c r="A22">
        <v>8</v>
      </c>
      <c r="B22">
        <v>475.8</v>
      </c>
    </row>
    <row r="23" spans="1:2" ht="15.75">
      <c r="A23">
        <v>8.5</v>
      </c>
      <c r="B23">
        <v>508</v>
      </c>
    </row>
    <row r="24" spans="1:2" ht="15.75">
      <c r="A24">
        <v>9</v>
      </c>
      <c r="B24">
        <v>540.2</v>
      </c>
    </row>
    <row r="25" spans="1:2" ht="15.75">
      <c r="A25">
        <v>9.5</v>
      </c>
      <c r="B25">
        <v>572.4</v>
      </c>
    </row>
    <row r="26" spans="1:2" ht="15.75">
      <c r="A26">
        <v>10</v>
      </c>
      <c r="B26">
        <v>604.6</v>
      </c>
    </row>
    <row r="27" spans="1:2" ht="15.75">
      <c r="A27">
        <v>10.5</v>
      </c>
      <c r="B27">
        <v>616.8</v>
      </c>
    </row>
    <row r="28" spans="1:2" ht="15.75">
      <c r="A28">
        <v>11</v>
      </c>
      <c r="B28">
        <v>649</v>
      </c>
    </row>
    <row r="29" spans="1:2" ht="15.75">
      <c r="A29">
        <v>11.5</v>
      </c>
      <c r="B29">
        <v>681.2</v>
      </c>
    </row>
    <row r="30" spans="1:2" ht="15.75">
      <c r="A30">
        <v>12</v>
      </c>
      <c r="B30">
        <v>713.4</v>
      </c>
    </row>
    <row r="31" spans="1:2" ht="15.75">
      <c r="A31">
        <v>12.5</v>
      </c>
      <c r="B31">
        <v>745.6</v>
      </c>
    </row>
    <row r="32" spans="1:2" ht="15.75">
      <c r="A32">
        <v>13</v>
      </c>
      <c r="B32">
        <v>777.8</v>
      </c>
    </row>
    <row r="33" spans="1:2" ht="15.75">
      <c r="A33">
        <v>13.5</v>
      </c>
      <c r="B33">
        <v>810</v>
      </c>
    </row>
    <row r="34" spans="1:2" ht="15.75">
      <c r="A34">
        <v>14</v>
      </c>
      <c r="B34">
        <v>842.2</v>
      </c>
    </row>
    <row r="35" spans="1:2" ht="15.75">
      <c r="A35">
        <v>14.5</v>
      </c>
      <c r="B35">
        <v>874.4</v>
      </c>
    </row>
    <row r="36" spans="1:2" ht="15.75">
      <c r="A36">
        <v>15</v>
      </c>
      <c r="B36">
        <v>906.6</v>
      </c>
    </row>
    <row r="37" spans="1:2" ht="15.75">
      <c r="A37">
        <v>15.5</v>
      </c>
      <c r="B37">
        <v>918.8</v>
      </c>
    </row>
    <row r="38" spans="1:2" ht="15.75">
      <c r="A38">
        <v>16</v>
      </c>
      <c r="B38">
        <v>951</v>
      </c>
    </row>
    <row r="39" spans="1:2" ht="15.75">
      <c r="A39">
        <v>16.5</v>
      </c>
      <c r="B39">
        <v>983.2</v>
      </c>
    </row>
    <row r="40" spans="1:2" ht="15.75">
      <c r="A40">
        <v>17</v>
      </c>
      <c r="B40" s="15">
        <v>1015.4</v>
      </c>
    </row>
    <row r="41" spans="1:2" ht="15.75">
      <c r="A41">
        <v>17.5</v>
      </c>
      <c r="B41" s="15">
        <v>1047.6</v>
      </c>
    </row>
    <row r="42" spans="1:2" ht="15.75">
      <c r="A42">
        <v>18</v>
      </c>
      <c r="B42" s="15">
        <v>1079.8</v>
      </c>
    </row>
    <row r="43" spans="1:2" ht="15.75">
      <c r="A43">
        <v>18.5</v>
      </c>
      <c r="B43" s="15">
        <v>1112</v>
      </c>
    </row>
    <row r="44" spans="1:2" ht="15.75">
      <c r="A44">
        <v>19</v>
      </c>
      <c r="B44" s="15">
        <v>1144.2</v>
      </c>
    </row>
    <row r="45" spans="1:2" ht="15.75">
      <c r="A45">
        <v>19.5</v>
      </c>
      <c r="B45" s="15">
        <v>1176.4</v>
      </c>
    </row>
    <row r="46" spans="1:2" ht="15.75">
      <c r="A46">
        <v>20</v>
      </c>
      <c r="B46" s="15">
        <v>1208.6</v>
      </c>
    </row>
    <row r="47" spans="1:2" ht="15.75">
      <c r="A47">
        <v>20.5</v>
      </c>
      <c r="B47" s="15">
        <v>1220.8</v>
      </c>
    </row>
    <row r="48" spans="1:2" ht="15.75">
      <c r="A48">
        <v>21</v>
      </c>
      <c r="B48" s="15">
        <v>1253</v>
      </c>
    </row>
    <row r="49" spans="1:2" ht="15.75">
      <c r="A49">
        <v>21.5</v>
      </c>
      <c r="B49" s="15">
        <v>1285.2</v>
      </c>
    </row>
    <row r="50" spans="1:2" ht="15.75">
      <c r="A50">
        <v>22</v>
      </c>
      <c r="B50" s="15">
        <v>1317.4</v>
      </c>
    </row>
    <row r="51" spans="1:2" ht="15.75">
      <c r="A51">
        <v>22.5</v>
      </c>
      <c r="B51" s="15">
        <v>1349.6</v>
      </c>
    </row>
    <row r="52" spans="1:2" ht="15.75">
      <c r="A52">
        <v>23</v>
      </c>
      <c r="B52" s="15">
        <v>1381.8</v>
      </c>
    </row>
    <row r="53" spans="1:2" ht="15.75">
      <c r="A53">
        <v>23.5</v>
      </c>
      <c r="B53" s="15">
        <v>1414</v>
      </c>
    </row>
    <row r="54" spans="1:2" ht="15.75">
      <c r="A54">
        <v>24</v>
      </c>
      <c r="B54" s="15">
        <v>1446.2</v>
      </c>
    </row>
    <row r="55" spans="1:2" ht="15.75">
      <c r="A55">
        <v>24.5</v>
      </c>
      <c r="B55" s="15">
        <v>1478.4</v>
      </c>
    </row>
    <row r="56" spans="1:2" ht="15.75">
      <c r="A56">
        <v>25</v>
      </c>
      <c r="B56" s="15">
        <v>1510.6</v>
      </c>
    </row>
  </sheetData>
  <sheetProtection/>
  <mergeCells count="1">
    <mergeCell ref="C1:F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H10" sqref="H10"/>
    </sheetView>
  </sheetViews>
  <sheetFormatPr defaultColWidth="9.00390625" defaultRowHeight="14.25"/>
  <cols>
    <col min="6" max="6" width="11.50390625" style="0" customWidth="1"/>
    <col min="7" max="9" width="12.625" style="0" bestFit="1" customWidth="1"/>
  </cols>
  <sheetData>
    <row r="1" ht="15.75">
      <c r="A1" t="s">
        <v>16</v>
      </c>
    </row>
    <row r="2" spans="1:5" ht="15.75">
      <c r="A2" t="s">
        <v>17</v>
      </c>
      <c r="B2" t="s">
        <v>16</v>
      </c>
      <c r="C2" t="s">
        <v>1</v>
      </c>
      <c r="D2" t="s">
        <v>18</v>
      </c>
      <c r="E2" t="s">
        <v>11</v>
      </c>
    </row>
    <row r="3" spans="1:5" ht="15.75">
      <c r="A3">
        <v>100</v>
      </c>
      <c r="B3" s="1">
        <v>0.5</v>
      </c>
      <c r="C3">
        <f>A3*B3</f>
        <v>50</v>
      </c>
      <c r="D3">
        <f>A3+C3</f>
        <v>150</v>
      </c>
      <c r="E3" s="2">
        <f>C3/D3</f>
        <v>0.3333333333333333</v>
      </c>
    </row>
    <row r="5" ht="15.75">
      <c r="A5" t="s">
        <v>19</v>
      </c>
    </row>
    <row r="6" spans="1:5" ht="15.75">
      <c r="A6" t="s">
        <v>17</v>
      </c>
      <c r="B6" t="s">
        <v>19</v>
      </c>
      <c r="C6" t="s">
        <v>1</v>
      </c>
      <c r="D6" t="s">
        <v>18</v>
      </c>
      <c r="E6" t="s">
        <v>11</v>
      </c>
    </row>
    <row r="7" spans="1:5" ht="15.75">
      <c r="A7">
        <v>100</v>
      </c>
      <c r="B7" s="1">
        <v>0.5</v>
      </c>
      <c r="C7" s="3">
        <f>D7-A7</f>
        <v>100</v>
      </c>
      <c r="D7" s="3">
        <f>A7/(1-B7)</f>
        <v>200</v>
      </c>
      <c r="E7" s="2">
        <f>C7/D7</f>
        <v>0.5</v>
      </c>
    </row>
  </sheetData>
  <sheetProtection/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Ray</cp:lastModifiedBy>
  <dcterms:created xsi:type="dcterms:W3CDTF">2020-03-06T15:05:28Z</dcterms:created>
  <dcterms:modified xsi:type="dcterms:W3CDTF">2020-06-04T09:53:38Z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